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275" windowHeight="8955"/>
  </bookViews>
  <sheets>
    <sheet name="nowy od wrz 22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L22" i="4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F17"/>
  <c r="E17"/>
  <c r="D17"/>
  <c r="L16"/>
  <c r="K16"/>
  <c r="J16"/>
  <c r="I16"/>
  <c r="H16"/>
  <c r="G16"/>
  <c r="F16"/>
  <c r="E16"/>
  <c r="D16"/>
  <c r="L15"/>
  <c r="K15"/>
  <c r="J15"/>
  <c r="I15"/>
  <c r="H15"/>
  <c r="G15"/>
  <c r="F15"/>
  <c r="E15"/>
  <c r="D15"/>
  <c r="L14"/>
  <c r="K14"/>
  <c r="J14"/>
  <c r="I14"/>
  <c r="H14"/>
  <c r="G14"/>
  <c r="F14"/>
  <c r="E14"/>
  <c r="D14"/>
  <c r="L13"/>
  <c r="K13"/>
  <c r="J13"/>
  <c r="I13"/>
  <c r="H13"/>
  <c r="G13"/>
  <c r="F13"/>
  <c r="E13"/>
  <c r="D13"/>
  <c r="L12"/>
  <c r="K12"/>
  <c r="J12"/>
  <c r="I12"/>
  <c r="H12"/>
  <c r="G12"/>
  <c r="F12"/>
  <c r="E12"/>
  <c r="D12"/>
  <c r="D13" i="1"/>
  <c r="D14"/>
  <c r="D15"/>
  <c r="D16"/>
  <c r="D17"/>
  <c r="D18"/>
  <c r="D19"/>
  <c r="D20"/>
  <c r="D21"/>
  <c r="D22"/>
  <c r="D12"/>
  <c r="L13"/>
  <c r="L14"/>
  <c r="L15"/>
  <c r="L16"/>
  <c r="L17"/>
  <c r="L18"/>
  <c r="L19"/>
  <c r="L20"/>
  <c r="L21"/>
  <c r="L22"/>
  <c r="L12"/>
  <c r="K15"/>
  <c r="K16"/>
  <c r="K17"/>
  <c r="K18"/>
  <c r="K19"/>
  <c r="K20"/>
  <c r="K21"/>
  <c r="J15"/>
  <c r="J16"/>
  <c r="J17"/>
  <c r="J18"/>
  <c r="J19"/>
  <c r="J20"/>
  <c r="J21"/>
  <c r="I15"/>
  <c r="I16"/>
  <c r="I17"/>
  <c r="I18"/>
  <c r="I19"/>
  <c r="I20"/>
  <c r="I21"/>
  <c r="H15"/>
  <c r="H16"/>
  <c r="H17"/>
  <c r="H18"/>
  <c r="H19"/>
  <c r="H20"/>
  <c r="H21"/>
  <c r="G15"/>
  <c r="G16"/>
  <c r="G17"/>
  <c r="G18"/>
  <c r="G19"/>
  <c r="G20"/>
  <c r="G21"/>
  <c r="F15"/>
  <c r="F16"/>
  <c r="F17"/>
  <c r="F18"/>
  <c r="F19"/>
  <c r="F20"/>
  <c r="F21"/>
  <c r="E13"/>
  <c r="E14"/>
  <c r="E15"/>
  <c r="E16"/>
  <c r="E17"/>
  <c r="E18"/>
  <c r="E19"/>
  <c r="E20"/>
  <c r="E21"/>
  <c r="K13"/>
  <c r="K14"/>
  <c r="J13"/>
  <c r="J14"/>
  <c r="I13"/>
  <c r="I14"/>
  <c r="H13"/>
  <c r="H14"/>
  <c r="G13"/>
  <c r="G14"/>
  <c r="F13"/>
  <c r="F14"/>
  <c r="G22"/>
  <c r="G12"/>
  <c r="K22"/>
  <c r="K12"/>
  <c r="I22"/>
  <c r="I12"/>
  <c r="J22"/>
  <c r="H22"/>
  <c r="F22"/>
  <c r="E22"/>
  <c r="E12"/>
  <c r="F12"/>
  <c r="H12"/>
  <c r="J12"/>
</calcChain>
</file>

<file path=xl/sharedStrings.xml><?xml version="1.0" encoding="utf-8"?>
<sst xmlns="http://schemas.openxmlformats.org/spreadsheetml/2006/main" count="80" uniqueCount="35">
  <si>
    <t>ODLEGŁOŚĆ</t>
  </si>
  <si>
    <t>CENA BILETU BRUTTO  W  ZŁOTYCH</t>
  </si>
  <si>
    <t>NORMALNY</t>
  </si>
  <si>
    <t>Z  ULGĄ  37 %</t>
  </si>
  <si>
    <t>Z  ULGĄ  49 %</t>
  </si>
  <si>
    <t>USTAWOWĄ</t>
  </si>
  <si>
    <t>Z  ULGĄ  78 %</t>
  </si>
  <si>
    <t>Z  ULGĄ  95%</t>
  </si>
  <si>
    <t xml:space="preserve">za każde </t>
  </si>
  <si>
    <t>następne 10 km</t>
  </si>
  <si>
    <t xml:space="preserve">cena biletu </t>
  </si>
  <si>
    <t>wzrasta o</t>
  </si>
  <si>
    <t>Powyższe  ceny  zawierają  należny  podatek VAT.</t>
  </si>
  <si>
    <t>Z ULGĄ 93 %</t>
  </si>
  <si>
    <t>Z ULGĄ 100%</t>
  </si>
  <si>
    <t>Z ULGĄ 51%</t>
  </si>
  <si>
    <t>0-5</t>
  </si>
  <si>
    <t>11-15</t>
  </si>
  <si>
    <t>16-20</t>
  </si>
  <si>
    <t>21-25</t>
  </si>
  <si>
    <t>26-30</t>
  </si>
  <si>
    <t>31-35</t>
  </si>
  <si>
    <t>36-40</t>
  </si>
  <si>
    <t>41-50</t>
  </si>
  <si>
    <t>51-60</t>
  </si>
  <si>
    <t>6-10</t>
  </si>
  <si>
    <t xml:space="preserve">ustawowymi  oraz ulgami  handlowymi    </t>
  </si>
  <si>
    <t>HANDLOWĄ</t>
  </si>
  <si>
    <t>Z ULGĄ 90%</t>
  </si>
  <si>
    <t>TABELA NR 1 (kilometrowa) biletów  jednorazowych  normalnych z ulgami</t>
  </si>
  <si>
    <t>obowiązująca w PKS Wołów Sp. z  o.o  od  01.02.2022</t>
  </si>
  <si>
    <t>Z ULGĄ 33%</t>
  </si>
  <si>
    <r>
      <t>załącznik  nr …</t>
    </r>
    <r>
      <rPr>
        <b/>
        <sz val="18"/>
        <rFont val="Arial"/>
        <family val="2"/>
        <charset val="238"/>
      </rPr>
      <t>1</t>
    </r>
    <r>
      <rPr>
        <sz val="16"/>
        <rFont val="Arial"/>
        <family val="2"/>
        <charset val="238"/>
      </rPr>
      <t xml:space="preserve">……. do  Uchwały  nr  </t>
    </r>
    <r>
      <rPr>
        <b/>
        <sz val="18"/>
        <rFont val="Arial"/>
        <family val="2"/>
        <charset val="238"/>
      </rPr>
      <t>2 / 2022</t>
    </r>
    <r>
      <rPr>
        <sz val="16"/>
        <rFont val="Arial"/>
        <family val="2"/>
        <charset val="238"/>
      </rPr>
      <t xml:space="preserve">  z  dnia  </t>
    </r>
    <r>
      <rPr>
        <b/>
        <sz val="18"/>
        <rFont val="Arial"/>
        <family val="2"/>
        <charset val="238"/>
      </rPr>
      <t>14.01.2022</t>
    </r>
  </si>
  <si>
    <t>załącznik  nr …1…. do  Uchwały  nr  6  z  dnia 16.04.2026</t>
  </si>
  <si>
    <t>obowiązująca w PKS Wołów Sp. z  o.o  od  01.05.2026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</si>
</sst>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1">
    <font>
      <sz val="10"/>
      <name val="Arial"/>
      <charset val="238"/>
    </font>
    <font>
      <sz val="10"/>
      <name val="Arial"/>
      <charset val="238"/>
    </font>
    <font>
      <sz val="18"/>
      <name val="Arial"/>
      <charset val="238"/>
    </font>
    <font>
      <b/>
      <sz val="18"/>
      <name val="Arial"/>
      <charset val="238"/>
    </font>
    <font>
      <sz val="16"/>
      <name val="Arial"/>
      <charset val="238"/>
    </font>
    <font>
      <b/>
      <sz val="16"/>
      <name val="Arial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7" fillId="0" borderId="0" xfId="0" applyFont="1" applyFill="1" applyBorder="1" applyAlignment="1"/>
    <xf numFmtId="44" fontId="0" fillId="0" borderId="0" xfId="0" applyNumberForma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2" fillId="0" borderId="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2" fontId="2" fillId="0" borderId="3" xfId="0" applyNumberFormat="1" applyFont="1" applyBorder="1" applyAlignment="1">
      <alignment horizontal="center"/>
    </xf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8" fillId="0" borderId="1" xfId="0" applyFont="1" applyFill="1" applyBorder="1" applyAlignment="1"/>
    <xf numFmtId="0" fontId="8" fillId="0" borderId="2" xfId="0" applyFont="1" applyBorder="1" applyAlignment="1"/>
    <xf numFmtId="0" fontId="8" fillId="0" borderId="4" xfId="0" applyFont="1" applyBorder="1" applyAlignment="1"/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3" fillId="0" borderId="4" xfId="1" quotePrefix="1" applyFont="1" applyBorder="1" applyAlignment="1">
      <alignment horizontal="center"/>
    </xf>
    <xf numFmtId="43" fontId="3" fillId="0" borderId="1" xfId="1" quotePrefix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9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43" fontId="9" fillId="0" borderId="4" xfId="0" applyNumberFormat="1" applyFont="1" applyBorder="1"/>
    <xf numFmtId="0" fontId="0" fillId="0" borderId="2" xfId="0" applyBorder="1"/>
    <xf numFmtId="0" fontId="6" fillId="0" borderId="0" xfId="0" applyFont="1"/>
    <xf numFmtId="0" fontId="6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9" fillId="0" borderId="1" xfId="1" quotePrefix="1" applyFont="1" applyBorder="1" applyAlignment="1">
      <alignment horizontal="center"/>
    </xf>
    <xf numFmtId="43" fontId="9" fillId="0" borderId="2" xfId="1" quotePrefix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1"/>
  <sheetViews>
    <sheetView tabSelected="1" zoomScale="70" zoomScaleNormal="70" workbookViewId="0">
      <selection activeCell="H34" sqref="H34"/>
    </sheetView>
  </sheetViews>
  <sheetFormatPr defaultRowHeight="12.75"/>
  <cols>
    <col min="1" max="1" width="5.28515625" customWidth="1"/>
    <col min="2" max="2" width="20.42578125" customWidth="1"/>
    <col min="3" max="4" width="16.28515625" customWidth="1"/>
    <col min="5" max="5" width="14.5703125" customWidth="1"/>
    <col min="6" max="6" width="14.42578125" customWidth="1"/>
    <col min="7" max="8" width="14.140625" customWidth="1"/>
    <col min="9" max="9" width="13.7109375" customWidth="1"/>
    <col min="10" max="10" width="14.5703125" customWidth="1"/>
    <col min="11" max="11" width="13" customWidth="1"/>
    <col min="12" max="12" width="14.5703125" customWidth="1"/>
    <col min="17" max="17" width="12.7109375" customWidth="1"/>
  </cols>
  <sheetData>
    <row r="2" spans="2:13" ht="20.25">
      <c r="B2" s="45" t="s">
        <v>33</v>
      </c>
      <c r="C2" s="45"/>
      <c r="D2" s="45"/>
      <c r="E2" s="45"/>
      <c r="F2" s="45"/>
      <c r="G2" s="45"/>
      <c r="H2" s="45"/>
      <c r="I2" s="45"/>
      <c r="J2" s="45"/>
      <c r="K2" s="45"/>
      <c r="L2" s="38"/>
    </row>
    <row r="3" spans="2:13" ht="2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3" ht="20.25">
      <c r="B4" s="45" t="s">
        <v>29</v>
      </c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2:13" ht="20.25">
      <c r="B5" s="45" t="s">
        <v>26</v>
      </c>
      <c r="C5" s="45"/>
      <c r="D5" s="45"/>
      <c r="E5" s="45"/>
      <c r="F5" s="45"/>
      <c r="G5" s="45"/>
      <c r="H5" s="45"/>
      <c r="I5" s="45"/>
      <c r="J5" s="45"/>
      <c r="K5" s="45"/>
      <c r="L5" s="39"/>
    </row>
    <row r="6" spans="2:13" ht="20.25">
      <c r="B6" s="46" t="s">
        <v>34</v>
      </c>
      <c r="C6" s="46"/>
      <c r="D6" s="46"/>
      <c r="E6" s="46"/>
      <c r="F6" s="46"/>
      <c r="G6" s="46"/>
      <c r="H6" s="46"/>
      <c r="I6" s="46"/>
      <c r="J6" s="46"/>
      <c r="K6" s="7"/>
    </row>
    <row r="7" spans="2:13" ht="20.25">
      <c r="B7" s="3"/>
      <c r="C7" s="3"/>
      <c r="D7" s="3"/>
      <c r="E7" s="2"/>
      <c r="F7" s="2"/>
      <c r="G7" s="2"/>
      <c r="H7" s="2"/>
      <c r="I7" s="2"/>
    </row>
    <row r="8" spans="2:13">
      <c r="B8" s="1"/>
      <c r="C8" s="1"/>
      <c r="D8" s="1"/>
      <c r="E8" s="1"/>
      <c r="F8" s="1"/>
      <c r="G8" s="1"/>
      <c r="H8" s="1"/>
      <c r="I8" s="1"/>
      <c r="J8" s="1"/>
      <c r="K8" s="1"/>
    </row>
    <row r="9" spans="2:13">
      <c r="B9" s="47" t="s">
        <v>0</v>
      </c>
      <c r="C9" s="50" t="s">
        <v>1</v>
      </c>
      <c r="D9" s="51"/>
      <c r="E9" s="51"/>
      <c r="F9" s="51"/>
      <c r="G9" s="51"/>
      <c r="H9" s="51"/>
      <c r="I9" s="51"/>
      <c r="J9" s="51"/>
      <c r="K9" s="51"/>
      <c r="L9" s="51"/>
    </row>
    <row r="10" spans="2:13">
      <c r="B10" s="48"/>
      <c r="C10" s="48" t="s">
        <v>2</v>
      </c>
      <c r="D10" s="40" t="s">
        <v>31</v>
      </c>
      <c r="E10" s="31" t="s">
        <v>3</v>
      </c>
      <c r="F10" s="31" t="s">
        <v>4</v>
      </c>
      <c r="G10" s="32" t="s">
        <v>15</v>
      </c>
      <c r="H10" s="31" t="s">
        <v>6</v>
      </c>
      <c r="I10" s="33" t="s">
        <v>13</v>
      </c>
      <c r="J10" s="31" t="s">
        <v>7</v>
      </c>
      <c r="K10" s="32" t="s">
        <v>14</v>
      </c>
      <c r="L10" s="30" t="s">
        <v>28</v>
      </c>
    </row>
    <row r="11" spans="2:13">
      <c r="B11" s="49"/>
      <c r="C11" s="49"/>
      <c r="D11" s="41" t="s">
        <v>5</v>
      </c>
      <c r="E11" s="22" t="s">
        <v>5</v>
      </c>
      <c r="F11" s="23" t="s">
        <v>5</v>
      </c>
      <c r="G11" s="22" t="s">
        <v>5</v>
      </c>
      <c r="H11" s="23" t="s">
        <v>5</v>
      </c>
      <c r="I11" s="24" t="s">
        <v>5</v>
      </c>
      <c r="J11" s="23" t="s">
        <v>5</v>
      </c>
      <c r="K11" s="22" t="s">
        <v>5</v>
      </c>
      <c r="L11" s="35" t="s">
        <v>27</v>
      </c>
    </row>
    <row r="12" spans="2:13" ht="23.25">
      <c r="B12" s="16" t="s">
        <v>16</v>
      </c>
      <c r="C12" s="26">
        <v>9</v>
      </c>
      <c r="D12" s="42">
        <f>C12*67%</f>
        <v>6.03</v>
      </c>
      <c r="E12" s="9">
        <f>C12*63%</f>
        <v>5.67</v>
      </c>
      <c r="F12" s="9">
        <f>C12*51%</f>
        <v>4.59</v>
      </c>
      <c r="G12" s="9">
        <f>C12*49%</f>
        <v>4.41</v>
      </c>
      <c r="H12" s="9">
        <f>C12*22%</f>
        <v>1.98</v>
      </c>
      <c r="I12" s="8">
        <f>C12*7%</f>
        <v>0.63000000000000012</v>
      </c>
      <c r="J12" s="9">
        <f>C12*5%</f>
        <v>0.45</v>
      </c>
      <c r="K12" s="9">
        <f>C12*0%</f>
        <v>0</v>
      </c>
      <c r="L12" s="34">
        <f>C12*10%</f>
        <v>0.9</v>
      </c>
    </row>
    <row r="13" spans="2:13" ht="23.25">
      <c r="B13" s="29" t="s">
        <v>25</v>
      </c>
      <c r="C13" s="26">
        <v>10</v>
      </c>
      <c r="D13" s="42">
        <f t="shared" ref="D13:D22" si="0">C13*67%</f>
        <v>6.7</v>
      </c>
      <c r="E13" s="9">
        <f t="shared" ref="E13:E21" si="1">C13*63%</f>
        <v>6.3</v>
      </c>
      <c r="F13" s="9">
        <f t="shared" ref="F13:F21" si="2">C13*51%</f>
        <v>5.0999999999999996</v>
      </c>
      <c r="G13" s="9">
        <f t="shared" ref="G13:G21" si="3">C13*49%</f>
        <v>4.9000000000000004</v>
      </c>
      <c r="H13" s="9">
        <f t="shared" ref="H13:H21" si="4">C13*22%</f>
        <v>2.2000000000000002</v>
      </c>
      <c r="I13" s="8">
        <f t="shared" ref="I13:I21" si="5">C13*7%</f>
        <v>0.70000000000000007</v>
      </c>
      <c r="J13" s="9">
        <f t="shared" ref="J13:J21" si="6">C13*5%</f>
        <v>0.5</v>
      </c>
      <c r="K13" s="9">
        <f t="shared" ref="K13:K21" si="7">C13*0%</f>
        <v>0</v>
      </c>
      <c r="L13" s="34">
        <f t="shared" ref="L13:L22" si="8">C13*10%</f>
        <v>1</v>
      </c>
    </row>
    <row r="14" spans="2:13" ht="23.25">
      <c r="B14" s="28" t="s">
        <v>17</v>
      </c>
      <c r="C14" s="26">
        <v>12</v>
      </c>
      <c r="D14" s="42">
        <f t="shared" si="0"/>
        <v>8.0400000000000009</v>
      </c>
      <c r="E14" s="9">
        <f t="shared" si="1"/>
        <v>7.5600000000000005</v>
      </c>
      <c r="F14" s="9">
        <f t="shared" si="2"/>
        <v>6.12</v>
      </c>
      <c r="G14" s="9">
        <f t="shared" si="3"/>
        <v>5.88</v>
      </c>
      <c r="H14" s="9">
        <f t="shared" si="4"/>
        <v>2.64</v>
      </c>
      <c r="I14" s="8">
        <f t="shared" si="5"/>
        <v>0.84000000000000008</v>
      </c>
      <c r="J14" s="9">
        <f t="shared" si="6"/>
        <v>0.60000000000000009</v>
      </c>
      <c r="K14" s="9">
        <f t="shared" si="7"/>
        <v>0</v>
      </c>
      <c r="L14" s="34">
        <f t="shared" si="8"/>
        <v>1.2000000000000002</v>
      </c>
      <c r="M14" s="5"/>
    </row>
    <row r="15" spans="2:13" ht="23.25">
      <c r="B15" s="27" t="s">
        <v>18</v>
      </c>
      <c r="C15" s="26">
        <v>13</v>
      </c>
      <c r="D15" s="42">
        <f t="shared" si="0"/>
        <v>8.7100000000000009</v>
      </c>
      <c r="E15" s="9">
        <f t="shared" si="1"/>
        <v>8.19</v>
      </c>
      <c r="F15" s="9">
        <f t="shared" si="2"/>
        <v>6.63</v>
      </c>
      <c r="G15" s="9">
        <f t="shared" si="3"/>
        <v>6.37</v>
      </c>
      <c r="H15" s="9">
        <f t="shared" si="4"/>
        <v>2.86</v>
      </c>
      <c r="I15" s="8">
        <f t="shared" si="5"/>
        <v>0.91000000000000014</v>
      </c>
      <c r="J15" s="9">
        <f t="shared" si="6"/>
        <v>0.65</v>
      </c>
      <c r="K15" s="9">
        <f t="shared" si="7"/>
        <v>0</v>
      </c>
      <c r="L15" s="34">
        <f t="shared" si="8"/>
        <v>1.3</v>
      </c>
      <c r="M15" s="5"/>
    </row>
    <row r="16" spans="2:13" ht="23.25">
      <c r="B16" s="27" t="s">
        <v>19</v>
      </c>
      <c r="C16" s="26">
        <v>14</v>
      </c>
      <c r="D16" s="42">
        <f t="shared" si="0"/>
        <v>9.3800000000000008</v>
      </c>
      <c r="E16" s="9">
        <f t="shared" si="1"/>
        <v>8.82</v>
      </c>
      <c r="F16" s="9">
        <f t="shared" si="2"/>
        <v>7.1400000000000006</v>
      </c>
      <c r="G16" s="9">
        <f t="shared" si="3"/>
        <v>6.8599999999999994</v>
      </c>
      <c r="H16" s="9">
        <f t="shared" si="4"/>
        <v>3.08</v>
      </c>
      <c r="I16" s="8">
        <f t="shared" si="5"/>
        <v>0.98000000000000009</v>
      </c>
      <c r="J16" s="9">
        <f t="shared" si="6"/>
        <v>0.70000000000000007</v>
      </c>
      <c r="K16" s="9">
        <f t="shared" si="7"/>
        <v>0</v>
      </c>
      <c r="L16" s="34">
        <f t="shared" si="8"/>
        <v>1.4000000000000001</v>
      </c>
      <c r="M16" s="5"/>
    </row>
    <row r="17" spans="1:13" ht="23.25">
      <c r="B17" s="27" t="s">
        <v>20</v>
      </c>
      <c r="C17" s="26">
        <v>15</v>
      </c>
      <c r="D17" s="42">
        <f t="shared" si="0"/>
        <v>10.050000000000001</v>
      </c>
      <c r="E17" s="9">
        <f t="shared" si="1"/>
        <v>9.4499999999999993</v>
      </c>
      <c r="F17" s="9">
        <f t="shared" si="2"/>
        <v>7.65</v>
      </c>
      <c r="G17" s="9">
        <f t="shared" si="3"/>
        <v>7.35</v>
      </c>
      <c r="H17" s="9">
        <f t="shared" si="4"/>
        <v>3.3</v>
      </c>
      <c r="I17" s="8">
        <f t="shared" si="5"/>
        <v>1.05</v>
      </c>
      <c r="J17" s="9">
        <f t="shared" si="6"/>
        <v>0.75</v>
      </c>
      <c r="K17" s="9">
        <f t="shared" si="7"/>
        <v>0</v>
      </c>
      <c r="L17" s="34">
        <f t="shared" si="8"/>
        <v>1.5</v>
      </c>
      <c r="M17" s="5"/>
    </row>
    <row r="18" spans="1:13" ht="23.25">
      <c r="B18" s="27" t="s">
        <v>21</v>
      </c>
      <c r="C18" s="26">
        <v>16</v>
      </c>
      <c r="D18" s="42">
        <f t="shared" si="0"/>
        <v>10.72</v>
      </c>
      <c r="E18" s="9">
        <f t="shared" si="1"/>
        <v>10.08</v>
      </c>
      <c r="F18" s="9">
        <f t="shared" si="2"/>
        <v>8.16</v>
      </c>
      <c r="G18" s="9">
        <f t="shared" si="3"/>
        <v>7.84</v>
      </c>
      <c r="H18" s="9">
        <f t="shared" si="4"/>
        <v>3.52</v>
      </c>
      <c r="I18" s="8">
        <f t="shared" si="5"/>
        <v>1.1200000000000001</v>
      </c>
      <c r="J18" s="9">
        <f t="shared" si="6"/>
        <v>0.8</v>
      </c>
      <c r="K18" s="9">
        <f t="shared" si="7"/>
        <v>0</v>
      </c>
      <c r="L18" s="34">
        <f t="shared" si="8"/>
        <v>1.6</v>
      </c>
      <c r="M18" s="5"/>
    </row>
    <row r="19" spans="1:13" ht="23.25">
      <c r="B19" s="27" t="s">
        <v>22</v>
      </c>
      <c r="C19" s="26">
        <v>17</v>
      </c>
      <c r="D19" s="42">
        <f t="shared" si="0"/>
        <v>11.39</v>
      </c>
      <c r="E19" s="9">
        <f t="shared" si="1"/>
        <v>10.71</v>
      </c>
      <c r="F19" s="9">
        <f t="shared" si="2"/>
        <v>8.67</v>
      </c>
      <c r="G19" s="9">
        <f t="shared" si="3"/>
        <v>8.33</v>
      </c>
      <c r="H19" s="9">
        <f t="shared" si="4"/>
        <v>3.74</v>
      </c>
      <c r="I19" s="8">
        <f t="shared" si="5"/>
        <v>1.1900000000000002</v>
      </c>
      <c r="J19" s="9">
        <f t="shared" si="6"/>
        <v>0.85000000000000009</v>
      </c>
      <c r="K19" s="9">
        <f t="shared" si="7"/>
        <v>0</v>
      </c>
      <c r="L19" s="34">
        <f t="shared" si="8"/>
        <v>1.7000000000000002</v>
      </c>
      <c r="M19" s="5"/>
    </row>
    <row r="20" spans="1:13" ht="23.25">
      <c r="B20" s="27" t="s">
        <v>23</v>
      </c>
      <c r="C20" s="26">
        <v>21</v>
      </c>
      <c r="D20" s="42">
        <f t="shared" si="0"/>
        <v>14.07</v>
      </c>
      <c r="E20" s="9">
        <f t="shared" si="1"/>
        <v>13.23</v>
      </c>
      <c r="F20" s="9">
        <f t="shared" si="2"/>
        <v>10.71</v>
      </c>
      <c r="G20" s="9">
        <f t="shared" si="3"/>
        <v>10.29</v>
      </c>
      <c r="H20" s="9">
        <f t="shared" si="4"/>
        <v>4.62</v>
      </c>
      <c r="I20" s="8">
        <f t="shared" si="5"/>
        <v>1.4700000000000002</v>
      </c>
      <c r="J20" s="9">
        <f t="shared" si="6"/>
        <v>1.05</v>
      </c>
      <c r="K20" s="9">
        <f t="shared" si="7"/>
        <v>0</v>
      </c>
      <c r="L20" s="34">
        <f t="shared" si="8"/>
        <v>2.1</v>
      </c>
      <c r="M20" s="5"/>
    </row>
    <row r="21" spans="1:13" ht="23.25">
      <c r="B21" s="27" t="s">
        <v>24</v>
      </c>
      <c r="C21" s="26">
        <v>22</v>
      </c>
      <c r="D21" s="43">
        <f t="shared" si="0"/>
        <v>14.74</v>
      </c>
      <c r="E21" s="9">
        <f t="shared" si="1"/>
        <v>13.86</v>
      </c>
      <c r="F21" s="9">
        <f t="shared" si="2"/>
        <v>11.22</v>
      </c>
      <c r="G21" s="44">
        <f t="shared" si="3"/>
        <v>10.78</v>
      </c>
      <c r="H21" s="9">
        <f t="shared" si="4"/>
        <v>4.84</v>
      </c>
      <c r="I21" s="8">
        <f t="shared" si="5"/>
        <v>1.54</v>
      </c>
      <c r="J21" s="9">
        <f t="shared" si="6"/>
        <v>1.1000000000000001</v>
      </c>
      <c r="K21" s="9">
        <f t="shared" si="7"/>
        <v>0</v>
      </c>
      <c r="L21" s="34">
        <f t="shared" si="8"/>
        <v>2.2000000000000002</v>
      </c>
      <c r="M21" s="5"/>
    </row>
    <row r="22" spans="1:13" ht="23.25">
      <c r="A22" s="1"/>
      <c r="B22" s="19" t="s">
        <v>8</v>
      </c>
      <c r="C22" s="25">
        <v>2</v>
      </c>
      <c r="D22" s="42">
        <f t="shared" si="0"/>
        <v>1.34</v>
      </c>
      <c r="E22" s="20">
        <f>C22*63%</f>
        <v>1.26</v>
      </c>
      <c r="F22" s="20">
        <f>C22*51%</f>
        <v>1.02</v>
      </c>
      <c r="G22" s="9">
        <f>C22*49%</f>
        <v>0.98</v>
      </c>
      <c r="H22" s="20">
        <f>C22*22%</f>
        <v>0.44</v>
      </c>
      <c r="I22" s="21">
        <f>C22*7%</f>
        <v>0.14000000000000001</v>
      </c>
      <c r="J22" s="20">
        <f>C22*5%</f>
        <v>0.1</v>
      </c>
      <c r="K22" s="20">
        <f>C22*0%</f>
        <v>0</v>
      </c>
      <c r="L22" s="36">
        <f t="shared" si="8"/>
        <v>0.2</v>
      </c>
    </row>
    <row r="23" spans="1:13" ht="23.25">
      <c r="A23" s="4"/>
      <c r="B23" s="17" t="s">
        <v>9</v>
      </c>
      <c r="C23" s="14"/>
      <c r="D23" s="14"/>
      <c r="E23" s="10"/>
      <c r="F23" s="10"/>
      <c r="G23" s="10"/>
      <c r="H23" s="10"/>
      <c r="I23" s="8"/>
      <c r="J23" s="10"/>
      <c r="K23" s="10"/>
      <c r="L23" s="10"/>
    </row>
    <row r="24" spans="1:13" ht="23.25">
      <c r="B24" s="17" t="s">
        <v>10</v>
      </c>
      <c r="C24" s="15"/>
      <c r="D24" s="15"/>
      <c r="E24" s="11"/>
      <c r="F24" s="11"/>
      <c r="G24" s="11"/>
      <c r="H24" s="11"/>
      <c r="I24" s="8"/>
      <c r="J24" s="11"/>
      <c r="K24" s="11"/>
      <c r="L24" s="10"/>
    </row>
    <row r="25" spans="1:13" ht="23.25">
      <c r="B25" s="18" t="s">
        <v>11</v>
      </c>
      <c r="C25" s="12"/>
      <c r="D25" s="12"/>
      <c r="E25" s="12"/>
      <c r="F25" s="12"/>
      <c r="G25" s="12"/>
      <c r="H25" s="12"/>
      <c r="I25" s="13"/>
      <c r="J25" s="12"/>
      <c r="K25" s="12"/>
      <c r="L25" s="37"/>
    </row>
    <row r="26" spans="1:13" ht="2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20.25">
      <c r="B27" s="45" t="s">
        <v>12</v>
      </c>
      <c r="C27" s="45"/>
      <c r="D27" s="45"/>
      <c r="E27" s="45"/>
      <c r="F27" s="45"/>
      <c r="G27" s="45"/>
      <c r="H27" s="45"/>
      <c r="I27" s="45"/>
      <c r="J27" s="45"/>
      <c r="K27" s="6"/>
    </row>
    <row r="28" spans="1:13" ht="2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 ht="2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 ht="20.2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3" ht="20.25"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9">
    <mergeCell ref="B27:J27"/>
    <mergeCell ref="B2:K2"/>
    <mergeCell ref="B4:L4"/>
    <mergeCell ref="B5:F5"/>
    <mergeCell ref="G5:K5"/>
    <mergeCell ref="B6:J6"/>
    <mergeCell ref="B9:B11"/>
    <mergeCell ref="C9:L9"/>
    <mergeCell ref="C10:C11"/>
  </mergeCells>
  <pageMargins left="0.74803149606299213" right="0.74803149606299213" top="0.98425196850393704" bottom="0.98425196850393704" header="0.51181102362204722" footer="0.51181102362204722"/>
  <pageSetup paperSize="9" scale="51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1"/>
  <sheetViews>
    <sheetView zoomScale="70" zoomScaleNormal="70" workbookViewId="0">
      <selection activeCell="N14" sqref="N14"/>
    </sheetView>
  </sheetViews>
  <sheetFormatPr defaultRowHeight="12.75"/>
  <cols>
    <col min="1" max="1" width="5.28515625" customWidth="1"/>
    <col min="2" max="2" width="20.42578125" customWidth="1"/>
    <col min="3" max="4" width="16.28515625" customWidth="1"/>
    <col min="5" max="5" width="14.5703125" customWidth="1"/>
    <col min="6" max="6" width="14.42578125" customWidth="1"/>
    <col min="7" max="8" width="14.140625" customWidth="1"/>
    <col min="9" max="9" width="13.7109375" customWidth="1"/>
    <col min="10" max="10" width="14.5703125" customWidth="1"/>
    <col min="11" max="11" width="13" customWidth="1"/>
    <col min="12" max="12" width="14.5703125" customWidth="1"/>
    <col min="17" max="17" width="12.7109375" customWidth="1"/>
  </cols>
  <sheetData>
    <row r="2" spans="2:13" ht="23.25">
      <c r="B2" s="45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38"/>
    </row>
    <row r="3" spans="2:13" ht="2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3" ht="20.25">
      <c r="B4" s="45" t="s">
        <v>29</v>
      </c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2:13" ht="20.25">
      <c r="B5" s="45" t="s">
        <v>26</v>
      </c>
      <c r="C5" s="45"/>
      <c r="D5" s="45"/>
      <c r="E5" s="45"/>
      <c r="F5" s="45"/>
      <c r="G5" s="45"/>
      <c r="H5" s="45"/>
      <c r="I5" s="45"/>
      <c r="J5" s="45"/>
      <c r="K5" s="45"/>
      <c r="L5" s="39"/>
    </row>
    <row r="6" spans="2:13" ht="20.25">
      <c r="B6" s="46" t="s">
        <v>30</v>
      </c>
      <c r="C6" s="46"/>
      <c r="D6" s="46"/>
      <c r="E6" s="46"/>
      <c r="F6" s="46"/>
      <c r="G6" s="46"/>
      <c r="H6" s="46"/>
      <c r="I6" s="46"/>
      <c r="J6" s="46"/>
      <c r="K6" s="7"/>
    </row>
    <row r="7" spans="2:13" ht="20.25">
      <c r="B7" s="3"/>
      <c r="C7" s="3"/>
      <c r="D7" s="3"/>
      <c r="E7" s="2"/>
      <c r="F7" s="2"/>
      <c r="G7" s="2"/>
      <c r="H7" s="2"/>
      <c r="I7" s="2"/>
    </row>
    <row r="8" spans="2:13">
      <c r="B8" s="1"/>
      <c r="C8" s="1"/>
      <c r="D8" s="1"/>
      <c r="E8" s="1"/>
      <c r="F8" s="1"/>
      <c r="G8" s="1"/>
      <c r="H8" s="1"/>
      <c r="I8" s="1"/>
      <c r="J8" s="1"/>
      <c r="K8" s="1"/>
    </row>
    <row r="9" spans="2:13">
      <c r="B9" s="47" t="s">
        <v>0</v>
      </c>
      <c r="C9" s="50" t="s">
        <v>1</v>
      </c>
      <c r="D9" s="51"/>
      <c r="E9" s="51"/>
      <c r="F9" s="51"/>
      <c r="G9" s="51"/>
      <c r="H9" s="51"/>
      <c r="I9" s="51"/>
      <c r="J9" s="51"/>
      <c r="K9" s="51"/>
      <c r="L9" s="51"/>
    </row>
    <row r="10" spans="2:13">
      <c r="B10" s="48"/>
      <c r="C10" s="48" t="s">
        <v>2</v>
      </c>
      <c r="D10" s="40" t="s">
        <v>31</v>
      </c>
      <c r="E10" s="31" t="s">
        <v>3</v>
      </c>
      <c r="F10" s="31" t="s">
        <v>4</v>
      </c>
      <c r="G10" s="32" t="s">
        <v>15</v>
      </c>
      <c r="H10" s="31" t="s">
        <v>6</v>
      </c>
      <c r="I10" s="33" t="s">
        <v>13</v>
      </c>
      <c r="J10" s="31" t="s">
        <v>7</v>
      </c>
      <c r="K10" s="32" t="s">
        <v>14</v>
      </c>
      <c r="L10" s="30" t="s">
        <v>28</v>
      </c>
    </row>
    <row r="11" spans="2:13">
      <c r="B11" s="49"/>
      <c r="C11" s="49"/>
      <c r="D11" s="41" t="s">
        <v>5</v>
      </c>
      <c r="E11" s="22" t="s">
        <v>5</v>
      </c>
      <c r="F11" s="23" t="s">
        <v>5</v>
      </c>
      <c r="G11" s="22" t="s">
        <v>5</v>
      </c>
      <c r="H11" s="23" t="s">
        <v>5</v>
      </c>
      <c r="I11" s="24" t="s">
        <v>5</v>
      </c>
      <c r="J11" s="23" t="s">
        <v>5</v>
      </c>
      <c r="K11" s="22" t="s">
        <v>5</v>
      </c>
      <c r="L11" s="35" t="s">
        <v>27</v>
      </c>
    </row>
    <row r="12" spans="2:13" ht="23.25">
      <c r="B12" s="16" t="s">
        <v>16</v>
      </c>
      <c r="C12" s="26">
        <v>6</v>
      </c>
      <c r="D12" s="42">
        <f>C12*67%</f>
        <v>4.0200000000000005</v>
      </c>
      <c r="E12" s="9">
        <f>C12*63%</f>
        <v>3.7800000000000002</v>
      </c>
      <c r="F12" s="9">
        <f>C12*51%</f>
        <v>3.06</v>
      </c>
      <c r="G12" s="9">
        <f>C12*49%</f>
        <v>2.94</v>
      </c>
      <c r="H12" s="9">
        <f>C12*22%</f>
        <v>1.32</v>
      </c>
      <c r="I12" s="8">
        <f>C12*7%</f>
        <v>0.42000000000000004</v>
      </c>
      <c r="J12" s="9">
        <f>C12*5%</f>
        <v>0.30000000000000004</v>
      </c>
      <c r="K12" s="9">
        <f>C12*0%</f>
        <v>0</v>
      </c>
      <c r="L12" s="34">
        <f>C12*10%</f>
        <v>0.60000000000000009</v>
      </c>
    </row>
    <row r="13" spans="2:13" ht="23.25">
      <c r="B13" s="29" t="s">
        <v>25</v>
      </c>
      <c r="C13" s="26">
        <v>6.5</v>
      </c>
      <c r="D13" s="42">
        <f t="shared" ref="D13:D22" si="0">C13*67%</f>
        <v>4.3550000000000004</v>
      </c>
      <c r="E13" s="9">
        <f t="shared" ref="E13:E21" si="1">C13*63%</f>
        <v>4.0949999999999998</v>
      </c>
      <c r="F13" s="9">
        <f t="shared" ref="F13:F21" si="2">C13*51%</f>
        <v>3.3149999999999999</v>
      </c>
      <c r="G13" s="9">
        <f t="shared" ref="G13:G21" si="3">C13*49%</f>
        <v>3.1850000000000001</v>
      </c>
      <c r="H13" s="9">
        <f t="shared" ref="H13:H21" si="4">C13*22%</f>
        <v>1.43</v>
      </c>
      <c r="I13" s="8">
        <f t="shared" ref="I13:I21" si="5">C13*7%</f>
        <v>0.45500000000000007</v>
      </c>
      <c r="J13" s="9">
        <f t="shared" ref="J13:J21" si="6">C13*5%</f>
        <v>0.32500000000000001</v>
      </c>
      <c r="K13" s="9">
        <f t="shared" ref="K13:K21" si="7">C13*0%</f>
        <v>0</v>
      </c>
      <c r="L13" s="34">
        <f t="shared" ref="L13:L22" si="8">C13*10%</f>
        <v>0.65</v>
      </c>
    </row>
    <row r="14" spans="2:13" ht="23.25">
      <c r="B14" s="28" t="s">
        <v>17</v>
      </c>
      <c r="C14" s="26">
        <v>7</v>
      </c>
      <c r="D14" s="42">
        <f t="shared" si="0"/>
        <v>4.6900000000000004</v>
      </c>
      <c r="E14" s="9">
        <f t="shared" si="1"/>
        <v>4.41</v>
      </c>
      <c r="F14" s="9">
        <f t="shared" si="2"/>
        <v>3.5700000000000003</v>
      </c>
      <c r="G14" s="9">
        <f t="shared" si="3"/>
        <v>3.4299999999999997</v>
      </c>
      <c r="H14" s="9">
        <f t="shared" si="4"/>
        <v>1.54</v>
      </c>
      <c r="I14" s="8">
        <f t="shared" si="5"/>
        <v>0.49000000000000005</v>
      </c>
      <c r="J14" s="9">
        <f t="shared" si="6"/>
        <v>0.35000000000000003</v>
      </c>
      <c r="K14" s="9">
        <f t="shared" si="7"/>
        <v>0</v>
      </c>
      <c r="L14" s="34">
        <f t="shared" si="8"/>
        <v>0.70000000000000007</v>
      </c>
      <c r="M14" s="5"/>
    </row>
    <row r="15" spans="2:13" ht="23.25">
      <c r="B15" s="27" t="s">
        <v>18</v>
      </c>
      <c r="C15" s="26">
        <v>7.5</v>
      </c>
      <c r="D15" s="42">
        <f t="shared" si="0"/>
        <v>5.0250000000000004</v>
      </c>
      <c r="E15" s="9">
        <f t="shared" si="1"/>
        <v>4.7249999999999996</v>
      </c>
      <c r="F15" s="9">
        <f t="shared" si="2"/>
        <v>3.8250000000000002</v>
      </c>
      <c r="G15" s="9">
        <f t="shared" si="3"/>
        <v>3.6749999999999998</v>
      </c>
      <c r="H15" s="9">
        <f t="shared" si="4"/>
        <v>1.65</v>
      </c>
      <c r="I15" s="8">
        <f t="shared" si="5"/>
        <v>0.52500000000000002</v>
      </c>
      <c r="J15" s="9">
        <f t="shared" si="6"/>
        <v>0.375</v>
      </c>
      <c r="K15" s="9">
        <f t="shared" si="7"/>
        <v>0</v>
      </c>
      <c r="L15" s="34">
        <f t="shared" si="8"/>
        <v>0.75</v>
      </c>
      <c r="M15" s="5"/>
    </row>
    <row r="16" spans="2:13" ht="23.25">
      <c r="B16" s="27" t="s">
        <v>19</v>
      </c>
      <c r="C16" s="26">
        <v>8</v>
      </c>
      <c r="D16" s="42">
        <f t="shared" si="0"/>
        <v>5.36</v>
      </c>
      <c r="E16" s="9">
        <f t="shared" si="1"/>
        <v>5.04</v>
      </c>
      <c r="F16" s="9">
        <f t="shared" si="2"/>
        <v>4.08</v>
      </c>
      <c r="G16" s="9">
        <f t="shared" si="3"/>
        <v>3.92</v>
      </c>
      <c r="H16" s="9">
        <f t="shared" si="4"/>
        <v>1.76</v>
      </c>
      <c r="I16" s="8">
        <f t="shared" si="5"/>
        <v>0.56000000000000005</v>
      </c>
      <c r="J16" s="9">
        <f t="shared" si="6"/>
        <v>0.4</v>
      </c>
      <c r="K16" s="9">
        <f t="shared" si="7"/>
        <v>0</v>
      </c>
      <c r="L16" s="34">
        <f t="shared" si="8"/>
        <v>0.8</v>
      </c>
      <c r="M16" s="5"/>
    </row>
    <row r="17" spans="1:13" ht="23.25">
      <c r="B17" s="27" t="s">
        <v>20</v>
      </c>
      <c r="C17" s="26">
        <v>11</v>
      </c>
      <c r="D17" s="42">
        <f t="shared" si="0"/>
        <v>7.37</v>
      </c>
      <c r="E17" s="9">
        <f t="shared" si="1"/>
        <v>6.93</v>
      </c>
      <c r="F17" s="9">
        <f t="shared" si="2"/>
        <v>5.61</v>
      </c>
      <c r="G17" s="9">
        <f t="shared" si="3"/>
        <v>5.39</v>
      </c>
      <c r="H17" s="9">
        <f t="shared" si="4"/>
        <v>2.42</v>
      </c>
      <c r="I17" s="8">
        <f t="shared" si="5"/>
        <v>0.77</v>
      </c>
      <c r="J17" s="9">
        <f t="shared" si="6"/>
        <v>0.55000000000000004</v>
      </c>
      <c r="K17" s="9">
        <f t="shared" si="7"/>
        <v>0</v>
      </c>
      <c r="L17" s="34">
        <f t="shared" si="8"/>
        <v>1.1000000000000001</v>
      </c>
      <c r="M17" s="5"/>
    </row>
    <row r="18" spans="1:13" ht="23.25">
      <c r="B18" s="27" t="s">
        <v>21</v>
      </c>
      <c r="C18" s="26">
        <v>12</v>
      </c>
      <c r="D18" s="42">
        <f t="shared" si="0"/>
        <v>8.0400000000000009</v>
      </c>
      <c r="E18" s="9">
        <f t="shared" si="1"/>
        <v>7.5600000000000005</v>
      </c>
      <c r="F18" s="9">
        <f t="shared" si="2"/>
        <v>6.12</v>
      </c>
      <c r="G18" s="9">
        <f t="shared" si="3"/>
        <v>5.88</v>
      </c>
      <c r="H18" s="9">
        <f t="shared" si="4"/>
        <v>2.64</v>
      </c>
      <c r="I18" s="8">
        <f t="shared" si="5"/>
        <v>0.84000000000000008</v>
      </c>
      <c r="J18" s="9">
        <f t="shared" si="6"/>
        <v>0.60000000000000009</v>
      </c>
      <c r="K18" s="9">
        <f t="shared" si="7"/>
        <v>0</v>
      </c>
      <c r="L18" s="34">
        <f t="shared" si="8"/>
        <v>1.2000000000000002</v>
      </c>
      <c r="M18" s="5"/>
    </row>
    <row r="19" spans="1:13" ht="23.25">
      <c r="B19" s="27" t="s">
        <v>22</v>
      </c>
      <c r="C19" s="26">
        <v>14</v>
      </c>
      <c r="D19" s="42">
        <f t="shared" si="0"/>
        <v>9.3800000000000008</v>
      </c>
      <c r="E19" s="9">
        <f t="shared" si="1"/>
        <v>8.82</v>
      </c>
      <c r="F19" s="9">
        <f t="shared" si="2"/>
        <v>7.1400000000000006</v>
      </c>
      <c r="G19" s="9">
        <f t="shared" si="3"/>
        <v>6.8599999999999994</v>
      </c>
      <c r="H19" s="9">
        <f t="shared" si="4"/>
        <v>3.08</v>
      </c>
      <c r="I19" s="8">
        <f t="shared" si="5"/>
        <v>0.98000000000000009</v>
      </c>
      <c r="J19" s="9">
        <f t="shared" si="6"/>
        <v>0.70000000000000007</v>
      </c>
      <c r="K19" s="9">
        <f t="shared" si="7"/>
        <v>0</v>
      </c>
      <c r="L19" s="34">
        <f t="shared" si="8"/>
        <v>1.4000000000000001</v>
      </c>
      <c r="M19" s="5"/>
    </row>
    <row r="20" spans="1:13" ht="23.25">
      <c r="B20" s="27" t="s">
        <v>23</v>
      </c>
      <c r="C20" s="26">
        <v>16</v>
      </c>
      <c r="D20" s="42">
        <f t="shared" si="0"/>
        <v>10.72</v>
      </c>
      <c r="E20" s="9">
        <f t="shared" si="1"/>
        <v>10.08</v>
      </c>
      <c r="F20" s="9">
        <f t="shared" si="2"/>
        <v>8.16</v>
      </c>
      <c r="G20" s="9">
        <f t="shared" si="3"/>
        <v>7.84</v>
      </c>
      <c r="H20" s="9">
        <f t="shared" si="4"/>
        <v>3.52</v>
      </c>
      <c r="I20" s="8">
        <f t="shared" si="5"/>
        <v>1.1200000000000001</v>
      </c>
      <c r="J20" s="9">
        <f t="shared" si="6"/>
        <v>0.8</v>
      </c>
      <c r="K20" s="9">
        <f t="shared" si="7"/>
        <v>0</v>
      </c>
      <c r="L20" s="34">
        <f t="shared" si="8"/>
        <v>1.6</v>
      </c>
      <c r="M20" s="5"/>
    </row>
    <row r="21" spans="1:13" ht="23.25">
      <c r="B21" s="27" t="s">
        <v>24</v>
      </c>
      <c r="C21" s="26">
        <v>18</v>
      </c>
      <c r="D21" s="43">
        <f t="shared" si="0"/>
        <v>12.06</v>
      </c>
      <c r="E21" s="9">
        <f t="shared" si="1"/>
        <v>11.34</v>
      </c>
      <c r="F21" s="9">
        <f t="shared" si="2"/>
        <v>9.18</v>
      </c>
      <c r="G21" s="44">
        <f t="shared" si="3"/>
        <v>8.82</v>
      </c>
      <c r="H21" s="9">
        <f t="shared" si="4"/>
        <v>3.96</v>
      </c>
      <c r="I21" s="8">
        <f t="shared" si="5"/>
        <v>1.2600000000000002</v>
      </c>
      <c r="J21" s="9">
        <f t="shared" si="6"/>
        <v>0.9</v>
      </c>
      <c r="K21" s="9">
        <f t="shared" si="7"/>
        <v>0</v>
      </c>
      <c r="L21" s="34">
        <f t="shared" si="8"/>
        <v>1.8</v>
      </c>
      <c r="M21" s="5"/>
    </row>
    <row r="22" spans="1:13" ht="23.25">
      <c r="A22" s="1"/>
      <c r="B22" s="19" t="s">
        <v>8</v>
      </c>
      <c r="C22" s="25">
        <v>2</v>
      </c>
      <c r="D22" s="42">
        <f t="shared" si="0"/>
        <v>1.34</v>
      </c>
      <c r="E22" s="20">
        <f>C22*63%</f>
        <v>1.26</v>
      </c>
      <c r="F22" s="20">
        <f>C22*51%</f>
        <v>1.02</v>
      </c>
      <c r="G22" s="9">
        <f>C22*49%</f>
        <v>0.98</v>
      </c>
      <c r="H22" s="20">
        <f>C22*22%</f>
        <v>0.44</v>
      </c>
      <c r="I22" s="21">
        <f>C22*7%</f>
        <v>0.14000000000000001</v>
      </c>
      <c r="J22" s="20">
        <f>C22*5%</f>
        <v>0.1</v>
      </c>
      <c r="K22" s="20">
        <f>C22*0%</f>
        <v>0</v>
      </c>
      <c r="L22" s="36">
        <f t="shared" si="8"/>
        <v>0.2</v>
      </c>
    </row>
    <row r="23" spans="1:13" ht="23.25">
      <c r="A23" s="4"/>
      <c r="B23" s="17" t="s">
        <v>9</v>
      </c>
      <c r="C23" s="14"/>
      <c r="D23" s="14"/>
      <c r="E23" s="10"/>
      <c r="F23" s="10"/>
      <c r="G23" s="10"/>
      <c r="H23" s="10"/>
      <c r="I23" s="8"/>
      <c r="J23" s="10"/>
      <c r="K23" s="10"/>
      <c r="L23" s="10"/>
    </row>
    <row r="24" spans="1:13" ht="23.25">
      <c r="B24" s="17" t="s">
        <v>10</v>
      </c>
      <c r="C24" s="15"/>
      <c r="D24" s="15"/>
      <c r="E24" s="11"/>
      <c r="F24" s="11"/>
      <c r="G24" s="11"/>
      <c r="H24" s="11"/>
      <c r="I24" s="8"/>
      <c r="J24" s="11"/>
      <c r="K24" s="11"/>
      <c r="L24" s="10"/>
    </row>
    <row r="25" spans="1:13" ht="23.25">
      <c r="B25" s="18" t="s">
        <v>11</v>
      </c>
      <c r="C25" s="12"/>
      <c r="D25" s="12"/>
      <c r="E25" s="12"/>
      <c r="F25" s="12"/>
      <c r="G25" s="12"/>
      <c r="H25" s="12"/>
      <c r="I25" s="13"/>
      <c r="J25" s="12"/>
      <c r="K25" s="12"/>
      <c r="L25" s="37"/>
    </row>
    <row r="26" spans="1:13" ht="2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20.25">
      <c r="B27" s="45" t="s">
        <v>12</v>
      </c>
      <c r="C27" s="45"/>
      <c r="D27" s="45"/>
      <c r="E27" s="45"/>
      <c r="F27" s="45"/>
      <c r="G27" s="45"/>
      <c r="H27" s="45"/>
      <c r="I27" s="45"/>
      <c r="J27" s="45"/>
      <c r="K27" s="6"/>
    </row>
    <row r="28" spans="1:13" ht="2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 ht="2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 ht="20.2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3" ht="20.25"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9">
    <mergeCell ref="B2:K2"/>
    <mergeCell ref="B27:J27"/>
    <mergeCell ref="B9:B11"/>
    <mergeCell ref="B6:J6"/>
    <mergeCell ref="B4:L4"/>
    <mergeCell ref="C10:C11"/>
    <mergeCell ref="C9:L9"/>
    <mergeCell ref="B5:F5"/>
    <mergeCell ref="G5:K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nowy od wrz 22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Kamila Łapka</cp:lastModifiedBy>
  <cp:lastPrinted>2023-08-08T07:21:27Z</cp:lastPrinted>
  <dcterms:created xsi:type="dcterms:W3CDTF">2008-05-30T09:07:56Z</dcterms:created>
  <dcterms:modified xsi:type="dcterms:W3CDTF">2026-05-19T11:42:14Z</dcterms:modified>
</cp:coreProperties>
</file>